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90" windowWidth="1920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<sst xmlns="http://schemas.openxmlformats.org/spreadsheetml/2006/main" count="13" uniqueCount="13">
  <si>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TOTAL:</t>
  </si>
  <si>
    <t>INPUT</t>
  </si>
  <si>
    <t>MOMENT/100</t>
  </si>
  <si>
    <t>WEIGHT (LBS.)</t>
  </si>
  <si>
    <t>AIRCRAFT:</t>
  </si>
  <si>
    <t>FUEL (GA.):</t>
  </si>
  <si>
    <t>PILOT &amp; CO (LBS.):</t>
  </si>
  <si>
    <t>BAGGAGE (LBS.):</t>
  </si>
  <si>
    <t>REAR PASS. (LBS):</t>
  </si>
  <si>
    <t>Maximum Weight = 3900</t>
  </si>
  <si>
    <t>(You must enter the correct weight and moment for your specific Be76)</t>
  </si>
  <si>
    <t>N60451</t>
  </si>
  <si>
    <t>MAXIMUM ZERO FUEL WEIGHT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</si>
</sst>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.2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CENTER OF GRAVITY ENVELOPE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C0C0C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Sheet1!$F$9</c:f>
              <c:numCache>
                <c:ptCount val="1"/>
                <c:pt idx="0">
                  <c:v>114.02957486136782</c:v>
                </c:pt>
              </c:numCache>
            </c:numRef>
          </c:xVal>
          <c:yVal>
            <c:numRef>
              <c:f>Sheet1!$D$9</c:f>
              <c:numCache>
                <c:ptCount val="1"/>
                <c:pt idx="0">
                  <c:v>3246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Sheet1!$E$9</c:f>
              <c:numCache>
                <c:ptCount val="1"/>
                <c:pt idx="0">
                  <c:v>3701.3999999999996</c:v>
                </c:pt>
              </c:numCache>
            </c:numRef>
          </c:xVal>
          <c:yVal>
            <c:numRef>
              <c:f>Sheet1!$H$4:$H$5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Sheet1!$E$9</c:f>
              <c:numCache>
                <c:ptCount val="1"/>
                <c:pt idx="0">
                  <c:v>3701.3999999999996</c:v>
                </c:pt>
              </c:numCache>
            </c:numRef>
          </c:xVal>
          <c:yVal>
            <c:numRef>
              <c:f>Sheet1!$I$4:$I$5</c:f>
              <c:numCache>
                <c:ptCount val="2"/>
              </c:numCache>
            </c:numRef>
          </c:yVal>
          <c:smooth val="0"/>
        </c:ser>
        <c:axId val="41187775"/>
        <c:axId val="35145656"/>
      </c:scatterChart>
      <c:valAx>
        <c:axId val="41187775"/>
        <c:scaling>
          <c:orientation val="minMax"/>
          <c:max val="120"/>
          <c:min val="1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Center of gravity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45656"/>
        <c:crossesAt val="3000"/>
        <c:crossBetween val="midCat"/>
        <c:dispUnits/>
        <c:majorUnit val="1"/>
        <c:minorUnit val="0.5"/>
      </c:valAx>
      <c:valAx>
        <c:axId val="35145656"/>
        <c:scaling>
          <c:orientation val="minMax"/>
          <c:max val="42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LOADED AIRCRAFT WEIGHT (LBS.)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87775"/>
        <c:crossesAt val="104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</cdr:x>
      <cdr:y>0.6875</cdr:y>
    </cdr:from>
    <cdr:to>
      <cdr:x>0.267</cdr:x>
      <cdr:y>0.82575</cdr:y>
    </cdr:to>
    <cdr:sp>
      <cdr:nvSpPr>
        <cdr:cNvPr id="1" name="Line 2"/>
        <cdr:cNvSpPr>
          <a:spLocks/>
        </cdr:cNvSpPr>
      </cdr:nvSpPr>
      <cdr:spPr>
        <a:xfrm flipH="1" flipV="1">
          <a:off x="1409700" y="2590800"/>
          <a:ext cx="0" cy="5238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</cdr:x>
      <cdr:y>0.312</cdr:y>
    </cdr:from>
    <cdr:to>
      <cdr:x>0.47075</cdr:x>
      <cdr:y>0.68675</cdr:y>
    </cdr:to>
    <cdr:sp>
      <cdr:nvSpPr>
        <cdr:cNvPr id="2" name="Line 3"/>
        <cdr:cNvSpPr>
          <a:spLocks/>
        </cdr:cNvSpPr>
      </cdr:nvSpPr>
      <cdr:spPr>
        <a:xfrm flipV="1">
          <a:off x="1409700" y="1171575"/>
          <a:ext cx="1076325" cy="14192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0.3155</cdr:y>
    </cdr:from>
    <cdr:to>
      <cdr:x>0.83175</cdr:x>
      <cdr:y>0.3155</cdr:y>
    </cdr:to>
    <cdr:sp>
      <cdr:nvSpPr>
        <cdr:cNvPr id="3" name="Line 4"/>
        <cdr:cNvSpPr>
          <a:spLocks/>
        </cdr:cNvSpPr>
      </cdr:nvSpPr>
      <cdr:spPr>
        <a:xfrm flipV="1">
          <a:off x="2495550" y="1190625"/>
          <a:ext cx="19145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0.83175</cdr:x>
      <cdr:y>0.3155</cdr:y>
    </cdr:from>
    <cdr:to>
      <cdr:x>0.83175</cdr:x>
      <cdr:y>0.8265</cdr:y>
    </cdr:to>
    <cdr:sp>
      <cdr:nvSpPr>
        <cdr:cNvPr id="4" name="Line 5"/>
        <cdr:cNvSpPr>
          <a:spLocks/>
        </cdr:cNvSpPr>
      </cdr:nvSpPr>
      <cdr:spPr>
        <a:xfrm flipH="1">
          <a:off x="4410075" y="1190625"/>
          <a:ext cx="0" cy="19335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0.5405</cdr:y>
    </cdr:from>
    <cdr:to>
      <cdr:x>1</cdr:x>
      <cdr:y>0.5405</cdr:y>
    </cdr:to>
    <cdr:sp>
      <cdr:nvSpPr>
        <cdr:cNvPr id="5" name="Line 8"/>
        <cdr:cNvSpPr>
          <a:spLocks/>
        </cdr:cNvSpPr>
      </cdr:nvSpPr>
      <cdr:spPr>
        <a:xfrm flipV="1">
          <a:off x="1266825" y="2038350"/>
          <a:ext cx="40290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6</xdr:col>
      <xdr:colOff>447675</xdr:colOff>
      <xdr:row>34</xdr:row>
      <xdr:rowOff>19050</xdr:rowOff>
    </xdr:to>
    <xdr:graphicFrame>
      <xdr:nvGraphicFramePr>
        <xdr:cNvPr id="1" name="Chart 9"/>
        <xdr:cNvGraphicFramePr/>
      </xdr:nvGraphicFramePr>
      <xdr:xfrm>
        <a:off x="9525" y="1819275"/>
        <a:ext cx="53054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zoomScale="150" zoomScaleNormal="150" workbookViewId="0" topLeftCell="A1">
      <selection activeCell="A7" sqref="A7"/>
    </sheetView>
  </sheetViews>
  <sheetFormatPr defaultColWidth="9.140625" defaultRowHeight="12.75"/>
  <cols>
    <col min="2" max="2" width="17.57421875" style="0" customWidth="1"/>
    <col min="3" max="3" width="9.140625" style="1" customWidth="1"/>
    <col min="4" max="4" width="14.57421875" style="1" customWidth="1"/>
    <col min="5" max="5" width="13.421875" style="1" customWidth="1"/>
    <col min="8" max="8" width="7.28125" style="0" customWidth="1"/>
  </cols>
  <sheetData>
    <row r="1" ht="13.5" thickBot="1"/>
    <row r="2" spans="2:5" ht="14.25" thickBot="1" thickTop="1">
      <c r="B2" s="12" t="s">
        <v>11</v>
      </c>
      <c r="C2" s="13" t="s">
        <v>1</v>
      </c>
      <c r="D2" s="14" t="s">
        <v>3</v>
      </c>
      <c r="E2" s="15" t="s">
        <v>2</v>
      </c>
    </row>
    <row r="3" spans="2:6" ht="13.5" thickTop="1">
      <c r="B3" s="11" t="s">
        <v>4</v>
      </c>
      <c r="C3" s="22"/>
      <c r="D3" s="4">
        <v>2606</v>
      </c>
      <c r="E3" s="18">
        <v>2882</v>
      </c>
      <c r="F3" s="24" t="s">
        <v>10</v>
      </c>
    </row>
    <row r="4" spans="2:9" ht="12.75">
      <c r="B4" s="9"/>
      <c r="C4" s="21"/>
      <c r="D4" s="2"/>
      <c r="E4" s="19"/>
      <c r="H4" s="23"/>
      <c r="I4" s="23"/>
    </row>
    <row r="5" spans="2:9" ht="12.75">
      <c r="B5" s="9" t="s">
        <v>5</v>
      </c>
      <c r="C5" s="16">
        <v>0</v>
      </c>
      <c r="D5" s="2">
        <f>C5*6</f>
        <v>0</v>
      </c>
      <c r="E5" s="19">
        <f>D5*1.17</f>
        <v>0</v>
      </c>
      <c r="H5" s="1"/>
      <c r="I5" s="1"/>
    </row>
    <row r="6" spans="2:9" ht="12.75">
      <c r="B6" s="9" t="s">
        <v>6</v>
      </c>
      <c r="C6" s="16">
        <v>290</v>
      </c>
      <c r="D6" s="2">
        <f>C6</f>
        <v>290</v>
      </c>
      <c r="E6" s="19">
        <f>C6*1.04</f>
        <v>301.6</v>
      </c>
      <c r="H6" s="1"/>
      <c r="I6" s="1"/>
    </row>
    <row r="7" spans="2:9" ht="12.75">
      <c r="B7" s="9" t="s">
        <v>8</v>
      </c>
      <c r="C7" s="16">
        <v>290</v>
      </c>
      <c r="D7" s="2">
        <f>C7</f>
        <v>290</v>
      </c>
      <c r="E7" s="19">
        <f>D7*1.44</f>
        <v>417.59999999999997</v>
      </c>
      <c r="H7" s="1"/>
      <c r="I7" s="1"/>
    </row>
    <row r="8" spans="2:5" ht="13.5" thickBot="1">
      <c r="B8" s="10" t="s">
        <v>7</v>
      </c>
      <c r="C8" s="17">
        <v>60</v>
      </c>
      <c r="D8" s="5">
        <f>C8</f>
        <v>60</v>
      </c>
      <c r="E8" s="20">
        <f>D8*1.67</f>
        <v>100.19999999999999</v>
      </c>
    </row>
    <row r="9" spans="2:8" ht="14.25" thickBot="1" thickTop="1">
      <c r="B9" s="3"/>
      <c r="C9" s="6" t="s">
        <v>0</v>
      </c>
      <c r="D9" s="7">
        <f>SUM(D3:D8)</f>
        <v>3246</v>
      </c>
      <c r="E9" s="8">
        <f>SUM(E3:E8)</f>
        <v>3701.3999999999996</v>
      </c>
      <c r="F9">
        <f>E9*100/D9</f>
        <v>114.02957486136782</v>
      </c>
      <c r="H9" t="s">
        <v>9</v>
      </c>
    </row>
    <row r="10" ht="13.5" thickTop="1"/>
    <row r="12" spans="9:11" ht="12.75">
      <c r="I12" s="23"/>
      <c r="J12" s="23"/>
      <c r="K12" s="23"/>
    </row>
    <row r="13" spans="9:11" ht="12.75">
      <c r="I13" s="1"/>
      <c r="J13" s="1"/>
      <c r="K13" s="1"/>
    </row>
    <row r="14" spans="9:11" ht="12.75">
      <c r="I14" s="1"/>
      <c r="J14" s="1"/>
      <c r="K14" s="1"/>
    </row>
    <row r="15" spans="9:11" ht="12.75">
      <c r="I15" s="1"/>
      <c r="J15" s="1"/>
      <c r="K15" s="1"/>
    </row>
    <row r="16" spans="9:11" ht="12.75">
      <c r="I16" s="1"/>
      <c r="J16" s="1"/>
      <c r="K16" s="1"/>
    </row>
    <row r="17" spans="9:11" ht="12.75">
      <c r="I17" s="1"/>
      <c r="J17" s="1"/>
      <c r="K17" s="1"/>
    </row>
    <row r="18" spans="9:11" ht="12.75">
      <c r="I18" s="1"/>
      <c r="J18" s="1"/>
      <c r="K18" s="1"/>
    </row>
    <row r="19" spans="9:11" ht="12.75">
      <c r="I19" s="1"/>
      <c r="J19" s="1"/>
      <c r="K19" s="1"/>
    </row>
    <row r="20" spans="9:11" ht="12.75">
      <c r="I20" s="1"/>
      <c r="J20" s="1"/>
      <c r="K20" s="1"/>
    </row>
    <row r="21" spans="9:11" ht="12.75">
      <c r="I21" s="1"/>
      <c r="J21" s="1"/>
      <c r="K21" s="1"/>
    </row>
    <row r="24" ht="12.75">
      <c r="H24" s="25" t="s">
        <v>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LEVEL3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link.brian</dc:creator>
  <cp:keywords/>
  <dc:description/>
  <cp:lastModifiedBy>Mike</cp:lastModifiedBy>
  <cp:lastPrinted>2003-06-15T00:46:56Z</cp:lastPrinted>
  <dcterms:created xsi:type="dcterms:W3CDTF">1999-04-13T22:05:49Z</dcterms:created>
  <dcterms:modified xsi:type="dcterms:W3CDTF">2006-10-01T20:47:22Z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-2101494126</vt:i4>
  </property>
  <property fmtid="{D5CDD505-2E9C-101B-9397-08002B2CF9AE}" pid="3" name="_EmailSubject">
    <vt:lpwstr>[musketeermail] Beech Aero Club website is OPEN !!!</vt:lpwstr>
  </property>
  <property fmtid="{D5CDD505-2E9C-101B-9397-08002B2CF9AE}" pid="4" name="_AuthorEmail">
    <vt:lpwstr>david.snodgrass@unisys.com</vt:lpwstr>
  </property>
  <property fmtid="{D5CDD505-2E9C-101B-9397-08002B2CF9AE}" pid="5" name="_AuthorEmailDisplayName">
    <vt:lpwstr>Snodgrass, David L.</vt:lpwstr>
  </property>
  <property fmtid="{D5CDD505-2E9C-101B-9397-08002B2CF9AE}" pid="6" name="_ReviewingToolsShownOnce">
    <vt:lpwstr/>
  </property>
</Properties>
</file>